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7" activeTab="0"/>
  </bookViews>
  <sheets>
    <sheet name="Sheet1" sheetId="1" r:id="rId1"/>
    <sheet name="Sheet3" sheetId="2" r:id="rId2"/>
  </sheets>
  <definedNames>
    <definedName name="_xlnm.Print_Area" localSheetId="0">'Sheet1'!$A$1:$G$43</definedName>
  </definedNames>
  <calcPr fullCalcOnLoad="1"/>
</workbook>
</file>

<file path=xl/sharedStrings.xml><?xml version="1.0" encoding="utf-8"?>
<sst xmlns="http://schemas.openxmlformats.org/spreadsheetml/2006/main" count="42" uniqueCount="26">
  <si>
    <t>Residential</t>
  </si>
  <si>
    <t>Commercial</t>
  </si>
  <si>
    <t>Permit Fee</t>
  </si>
  <si>
    <t>Plan Review Fee</t>
  </si>
  <si>
    <t>Total Fee Due</t>
  </si>
  <si>
    <t>Project Valuation</t>
  </si>
  <si>
    <t>0-5 Million</t>
  </si>
  <si>
    <t>5.001 to 10 Million</t>
  </si>
  <si>
    <t>10.001 to 20 Million</t>
  </si>
  <si>
    <t>20.001 to 50 Million</t>
  </si>
  <si>
    <t>All Valuation Levels</t>
  </si>
  <si>
    <t>Expedited Fees</t>
  </si>
  <si>
    <t>Customized Plan Review</t>
  </si>
  <si>
    <t>Square Footage</t>
  </si>
  <si>
    <t>CITY OF CORPUS CHRISTI DEVELOPMENT SERVICES DEPARTMENT</t>
  </si>
  <si>
    <t>Step 2: Enter the square footage for your project</t>
  </si>
  <si>
    <t>Fee Calculator</t>
  </si>
  <si>
    <t>Contractor's Estimate</t>
  </si>
  <si>
    <t>Contractor Portion of the Total Permit Fee Due</t>
  </si>
  <si>
    <t>Step 3: Review  the amount in the "Total Fee Due" ColumnThe Plan Review  fees (including any Expedited Review) are due when submitting plans. Balance of fees is paid when permit is approved/picked up.</t>
  </si>
  <si>
    <t>Would you like the opportunity to have your design professionals make any necessary corrections on plan review comments during an onsite meeting? If so, your fees would equal ( 2hr min at $150 hr)</t>
  </si>
  <si>
    <t>Would you like to expedite the plan review time frame by 30%? If so, your fees would equal</t>
  </si>
  <si>
    <r>
      <rPr>
        <b/>
        <sz val="11"/>
        <color indexed="8"/>
        <rFont val="Calibri"/>
        <family val="2"/>
      </rPr>
      <t xml:space="preserve">Contractor Cost          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(includes all labor and overhead)</t>
    </r>
  </si>
  <si>
    <t>For contractors who are wising to determine their cost portion of the permit fee, please use the calculator below, entering only their valuation portion of the project</t>
  </si>
  <si>
    <t>City valuation amt</t>
  </si>
  <si>
    <t>Step 1: Please select your Project Type  (Commercial or Residential) and Enter the Valuation Amount in the Correct ValuationTier **PLEASE NOTE- The valuation and subsequent permit fee are subject to change based on the Type of Construction, ie, combustible, non-combustible,  and Type of Use, ie., mercantile, business, assembly, etc) This calculator should be used for ESTIMATES ONLY**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</si>
</sst>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mbria"/>
      <family val="1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22"/>
      <name val="Calibri"/>
      <family val="2"/>
    </font>
    <font>
      <sz val="14"/>
      <color indexed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44" fontId="0" fillId="0" borderId="0" xfId="44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0" xfId="44" applyFont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44" fontId="0" fillId="0" borderId="0" xfId="44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 applyProtection="1">
      <alignment/>
      <protection locked="0"/>
    </xf>
    <xf numFmtId="44" fontId="0" fillId="0" borderId="13" xfId="44" applyFont="1" applyBorder="1" applyAlignment="1">
      <alignment horizontal="center" wrapText="1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44" fontId="9" fillId="0" borderId="0" xfId="44" applyFont="1" applyAlignment="1" applyProtection="1">
      <alignment horizontal="center" wrapText="1"/>
      <protection/>
    </xf>
    <xf numFmtId="0" fontId="2" fillId="34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18.57421875" style="0" customWidth="1"/>
    <col min="2" max="2" width="12.8515625" style="0" customWidth="1"/>
    <col min="3" max="3" width="11.8515625" style="0" customWidth="1"/>
    <col min="4" max="4" width="11.8515625" style="0" hidden="1" customWidth="1"/>
    <col min="5" max="5" width="14.8515625" style="2" customWidth="1"/>
    <col min="6" max="6" width="14.57421875" style="2" customWidth="1"/>
    <col min="7" max="7" width="16.28125" style="2" customWidth="1"/>
    <col min="8" max="8" width="10.28125" style="0" hidden="1" customWidth="1"/>
  </cols>
  <sheetData>
    <row r="1" spans="1:7" ht="29.25" customHeight="1">
      <c r="A1" s="25" t="s">
        <v>14</v>
      </c>
      <c r="B1" s="25"/>
      <c r="C1" s="25"/>
      <c r="D1" s="25"/>
      <c r="E1" s="25"/>
      <c r="F1" s="25"/>
      <c r="G1" s="25"/>
    </row>
    <row r="2" spans="1:7" ht="23.25">
      <c r="A2" s="26" t="s">
        <v>16</v>
      </c>
      <c r="B2" s="26"/>
      <c r="C2" s="26"/>
      <c r="D2" s="26"/>
      <c r="E2" s="26"/>
      <c r="F2" s="26"/>
      <c r="G2" s="26"/>
    </row>
    <row r="3" spans="1:7" ht="54" customHeight="1">
      <c r="A3" s="24" t="s">
        <v>25</v>
      </c>
      <c r="B3" s="24"/>
      <c r="C3" s="24"/>
      <c r="D3" s="24"/>
      <c r="E3" s="24"/>
      <c r="F3" s="24"/>
      <c r="G3" s="24"/>
    </row>
    <row r="4" spans="1:7" ht="31.5" customHeight="1">
      <c r="A4" s="24" t="s">
        <v>15</v>
      </c>
      <c r="B4" s="24"/>
      <c r="C4" s="24"/>
      <c r="D4" s="24"/>
      <c r="E4" s="24"/>
      <c r="F4" s="24"/>
      <c r="G4" s="24"/>
    </row>
    <row r="5" spans="1:7" ht="31.5" customHeight="1">
      <c r="A5" s="24" t="s">
        <v>19</v>
      </c>
      <c r="B5" s="24"/>
      <c r="C5" s="24"/>
      <c r="D5" s="24"/>
      <c r="E5" s="24"/>
      <c r="F5" s="24"/>
      <c r="G5" s="24"/>
    </row>
    <row r="6" spans="1:7" ht="18.75" customHeight="1">
      <c r="A6" s="6"/>
      <c r="B6" s="6"/>
      <c r="C6" s="6"/>
      <c r="D6" s="6"/>
      <c r="E6" s="6"/>
      <c r="F6" s="6"/>
      <c r="G6" s="6"/>
    </row>
    <row r="7" spans="2:7" ht="45">
      <c r="B7" s="1" t="s">
        <v>5</v>
      </c>
      <c r="C7" s="1" t="s">
        <v>13</v>
      </c>
      <c r="D7" s="1" t="s">
        <v>24</v>
      </c>
      <c r="E7" s="2" t="s">
        <v>2</v>
      </c>
      <c r="F7" s="2" t="s">
        <v>3</v>
      </c>
      <c r="G7" s="2" t="s">
        <v>4</v>
      </c>
    </row>
    <row r="8" spans="1:7" ht="18.75">
      <c r="A8" s="27" t="s">
        <v>0</v>
      </c>
      <c r="B8" s="27"/>
      <c r="C8" s="27"/>
      <c r="D8" s="27"/>
      <c r="E8" s="27"/>
      <c r="F8" s="27"/>
      <c r="G8" s="27"/>
    </row>
    <row r="9" spans="1:7" ht="15">
      <c r="A9" t="s">
        <v>10</v>
      </c>
      <c r="B9" s="5"/>
      <c r="C9" s="5"/>
      <c r="D9" s="5">
        <f>C9*63.67</f>
        <v>0</v>
      </c>
      <c r="E9" s="4">
        <f>IF((D9*0.52%)&lt;80,80,(D9*0.52%))</f>
        <v>80</v>
      </c>
      <c r="F9" s="4">
        <f>25%*E9</f>
        <v>20</v>
      </c>
      <c r="G9" s="4">
        <f>E9+F9</f>
        <v>100</v>
      </c>
    </row>
    <row r="10" spans="5:7" ht="15">
      <c r="E10" s="4"/>
      <c r="F10" s="4"/>
      <c r="G10" s="4"/>
    </row>
    <row r="11" spans="1:7" ht="18.75">
      <c r="A11" s="27" t="s">
        <v>1</v>
      </c>
      <c r="B11" s="27"/>
      <c r="C11" s="27"/>
      <c r="D11" s="27"/>
      <c r="E11" s="27"/>
      <c r="F11" s="27"/>
      <c r="G11" s="27"/>
    </row>
    <row r="12" spans="1:7" ht="15">
      <c r="A12" s="3" t="s">
        <v>6</v>
      </c>
      <c r="B12" s="5"/>
      <c r="C12" s="5"/>
      <c r="D12" s="5"/>
      <c r="E12" s="4">
        <f>IF((B12*0.7%)&lt;80,80,(B12*0.7%))</f>
        <v>80</v>
      </c>
      <c r="F12" s="2">
        <f>40%*E12</f>
        <v>32</v>
      </c>
      <c r="G12" s="2">
        <f>E12+F12</f>
        <v>112</v>
      </c>
    </row>
    <row r="13" spans="1:7" ht="15">
      <c r="A13" s="3" t="s">
        <v>7</v>
      </c>
      <c r="B13" s="5"/>
      <c r="C13" s="5"/>
      <c r="D13" s="5"/>
      <c r="E13" s="4">
        <f>IF((B13*0.65%)&lt;80,80,(B13*0.65%))</f>
        <v>80</v>
      </c>
      <c r="F13" s="2">
        <f>40%*E13</f>
        <v>32</v>
      </c>
      <c r="G13" s="2">
        <f>E13+F13</f>
        <v>112</v>
      </c>
    </row>
    <row r="14" spans="1:7" ht="15">
      <c r="A14" s="3" t="s">
        <v>8</v>
      </c>
      <c r="B14" s="5"/>
      <c r="C14" s="5"/>
      <c r="D14" s="5"/>
      <c r="E14" s="4">
        <f>IF((B14*0.6%)&lt;80,80,(B14*0.6%))</f>
        <v>80</v>
      </c>
      <c r="F14" s="2">
        <f>40%*E14</f>
        <v>32</v>
      </c>
      <c r="G14" s="2">
        <f>E14+F14</f>
        <v>112</v>
      </c>
    </row>
    <row r="15" spans="1:7" ht="15">
      <c r="A15" s="3" t="s">
        <v>9</v>
      </c>
      <c r="B15" s="5"/>
      <c r="C15" s="5"/>
      <c r="D15" s="5"/>
      <c r="E15" s="4">
        <f>IF((B15*0.58%)&lt;80,80,(B15*0.58%))</f>
        <v>80</v>
      </c>
      <c r="F15" s="2">
        <f>40%*E15</f>
        <v>32</v>
      </c>
      <c r="G15" s="2">
        <f>E15+F15</f>
        <v>112</v>
      </c>
    </row>
    <row r="16" ht="15">
      <c r="A16" s="3"/>
    </row>
    <row r="17" spans="1:7" ht="18.75">
      <c r="A17" s="23" t="s">
        <v>11</v>
      </c>
      <c r="B17" s="23"/>
      <c r="C17" s="23"/>
      <c r="D17" s="23"/>
      <c r="E17" s="23"/>
      <c r="F17" s="23"/>
      <c r="G17" s="23"/>
    </row>
    <row r="18" spans="1:7" ht="15" customHeight="1">
      <c r="A18" s="38" t="s">
        <v>21</v>
      </c>
      <c r="B18" s="38"/>
      <c r="C18" s="38"/>
      <c r="D18" s="38"/>
      <c r="E18" s="38"/>
      <c r="F18" s="38"/>
      <c r="G18" s="38"/>
    </row>
    <row r="19" spans="1:7" ht="15">
      <c r="A19" s="38"/>
      <c r="B19" s="38"/>
      <c r="C19" s="38"/>
      <c r="D19" s="38"/>
      <c r="E19" s="38"/>
      <c r="F19" s="38"/>
      <c r="G19" s="38"/>
    </row>
    <row r="20" spans="1:7" ht="15">
      <c r="A20" s="3" t="s">
        <v>6</v>
      </c>
      <c r="B20" s="5"/>
      <c r="C20" s="5"/>
      <c r="D20" s="5"/>
      <c r="E20" s="4">
        <f>IF((B20*0.7%)&lt;80,80,(B20*0.7%))</f>
        <v>80</v>
      </c>
      <c r="F20" s="2">
        <f>(40%*E20)*150%</f>
        <v>48</v>
      </c>
      <c r="G20" s="2">
        <f>E20+F20</f>
        <v>128</v>
      </c>
    </row>
    <row r="21" spans="1:7" ht="15">
      <c r="A21" s="3" t="s">
        <v>7</v>
      </c>
      <c r="B21" s="5"/>
      <c r="C21" s="5"/>
      <c r="D21" s="5"/>
      <c r="E21" s="4">
        <f>IF((B21*0.65%)&lt;80,80,(B21*0.65%))</f>
        <v>80</v>
      </c>
      <c r="F21" s="2">
        <f>(40%*E21)*150%</f>
        <v>48</v>
      </c>
      <c r="G21" s="2">
        <f>E21+F21</f>
        <v>128</v>
      </c>
    </row>
    <row r="22" spans="1:7" ht="15">
      <c r="A22" s="3" t="s">
        <v>8</v>
      </c>
      <c r="B22" s="5"/>
      <c r="C22" s="5"/>
      <c r="D22" s="5"/>
      <c r="E22" s="4">
        <f>IF((B22*0.6%)&lt;80,80,(B22*0.6%))</f>
        <v>80</v>
      </c>
      <c r="F22" s="2">
        <f>(40%*E22)*150%</f>
        <v>48</v>
      </c>
      <c r="G22" s="2">
        <f>E22+F22</f>
        <v>128</v>
      </c>
    </row>
    <row r="23" spans="1:7" ht="15">
      <c r="A23" s="3" t="s">
        <v>9</v>
      </c>
      <c r="B23" s="5"/>
      <c r="C23" s="5"/>
      <c r="D23" s="5"/>
      <c r="E23" s="4">
        <f>IF((B23*0.58%)&lt;80,80,(B23*0.58%))</f>
        <v>80</v>
      </c>
      <c r="F23" s="2">
        <f>(40%*E23)*150%</f>
        <v>48</v>
      </c>
      <c r="G23" s="2">
        <f>E23+F23</f>
        <v>128</v>
      </c>
    </row>
    <row r="25" spans="1:7" ht="18.75">
      <c r="A25" s="28" t="s">
        <v>12</v>
      </c>
      <c r="B25" s="28"/>
      <c r="C25" s="28"/>
      <c r="D25" s="28"/>
      <c r="E25" s="28"/>
      <c r="F25" s="28"/>
      <c r="G25" s="28"/>
    </row>
    <row r="26" spans="1:7" ht="15">
      <c r="A26" s="39" t="s">
        <v>20</v>
      </c>
      <c r="B26" s="39"/>
      <c r="C26" s="39"/>
      <c r="D26" s="39"/>
      <c r="E26" s="39"/>
      <c r="F26" s="39"/>
      <c r="G26" s="39"/>
    </row>
    <row r="27" spans="1:7" ht="30" customHeight="1">
      <c r="A27" s="39"/>
      <c r="B27" s="39"/>
      <c r="C27" s="39"/>
      <c r="D27" s="39"/>
      <c r="E27" s="39"/>
      <c r="F27" s="39"/>
      <c r="G27" s="39"/>
    </row>
    <row r="28" spans="1:7" ht="15">
      <c r="A28" s="3" t="s">
        <v>6</v>
      </c>
      <c r="B28" s="5"/>
      <c r="C28" s="5"/>
      <c r="D28" s="5"/>
      <c r="E28" s="4">
        <f>IF((B28*0.7%)&lt;80,80,(B28*0.7%))</f>
        <v>80</v>
      </c>
      <c r="F28" s="2">
        <f>((40%*E28)*150%)+300</f>
        <v>348</v>
      </c>
      <c r="G28" s="2">
        <f>E28+F28</f>
        <v>428</v>
      </c>
    </row>
    <row r="29" spans="1:7" ht="15">
      <c r="A29" s="3" t="s">
        <v>7</v>
      </c>
      <c r="B29" s="5"/>
      <c r="C29" s="5"/>
      <c r="D29" s="5"/>
      <c r="E29" s="4">
        <f>IF((B29*0.65%)&lt;80,80,(B29*0.65%))</f>
        <v>80</v>
      </c>
      <c r="F29" s="2">
        <f>((40%*E29)*150%)+300</f>
        <v>348</v>
      </c>
      <c r="G29" s="2">
        <f>E29+F29</f>
        <v>428</v>
      </c>
    </row>
    <row r="30" spans="1:7" ht="15">
      <c r="A30" s="3" t="s">
        <v>8</v>
      </c>
      <c r="B30" s="5"/>
      <c r="C30" s="5"/>
      <c r="D30" s="5"/>
      <c r="E30" s="4">
        <f>IF((B30*0.6%)&lt;80,80,(B30*0.6%))</f>
        <v>80</v>
      </c>
      <c r="F30" s="2">
        <f>((40%*E30)*150%)+300</f>
        <v>348</v>
      </c>
      <c r="G30" s="2">
        <f>E30+F30</f>
        <v>428</v>
      </c>
    </row>
    <row r="31" spans="1:7" ht="15">
      <c r="A31" s="3" t="s">
        <v>9</v>
      </c>
      <c r="B31" s="5"/>
      <c r="C31" s="5"/>
      <c r="D31" s="5"/>
      <c r="E31" s="4">
        <f>IF((B31*0.58%)&lt;80,80,(B31*0.58%))</f>
        <v>80</v>
      </c>
      <c r="F31" s="2">
        <f>((40%*E31)*150%)+300</f>
        <v>348</v>
      </c>
      <c r="G31" s="2">
        <f>E31+F31</f>
        <v>428</v>
      </c>
    </row>
    <row r="32" ht="15.75" thickBot="1"/>
    <row r="33" spans="1:7" ht="15.75" thickBot="1">
      <c r="A33" s="32" t="s">
        <v>17</v>
      </c>
      <c r="B33" s="33"/>
      <c r="C33" s="33"/>
      <c r="D33" s="33"/>
      <c r="E33" s="33"/>
      <c r="F33" s="33"/>
      <c r="G33" s="34"/>
    </row>
    <row r="34" spans="1:7" ht="15">
      <c r="A34" s="35" t="s">
        <v>23</v>
      </c>
      <c r="B34" s="36"/>
      <c r="C34" s="36"/>
      <c r="D34" s="36"/>
      <c r="E34" s="36"/>
      <c r="F34" s="36"/>
      <c r="G34" s="37"/>
    </row>
    <row r="35" spans="1:7" ht="29.25" customHeight="1">
      <c r="A35" s="35"/>
      <c r="B35" s="36"/>
      <c r="C35" s="36"/>
      <c r="D35" s="36"/>
      <c r="E35" s="36"/>
      <c r="F35" s="36"/>
      <c r="G35" s="37"/>
    </row>
    <row r="36" spans="1:9" ht="75">
      <c r="A36" s="7"/>
      <c r="B36" s="8" t="s">
        <v>22</v>
      </c>
      <c r="C36" s="8" t="s">
        <v>18</v>
      </c>
      <c r="D36" s="8"/>
      <c r="E36" s="9"/>
      <c r="F36" s="10"/>
      <c r="G36" s="11"/>
      <c r="H36" s="19" t="s">
        <v>2</v>
      </c>
      <c r="I36" s="20"/>
    </row>
    <row r="37" spans="1:9" ht="18.75">
      <c r="A37" s="29" t="s">
        <v>0</v>
      </c>
      <c r="B37" s="30"/>
      <c r="C37" s="30"/>
      <c r="D37" s="30"/>
      <c r="E37" s="30"/>
      <c r="F37" s="30"/>
      <c r="G37" s="31"/>
      <c r="H37" s="21"/>
      <c r="I37" s="20"/>
    </row>
    <row r="38" spans="1:9" ht="15">
      <c r="A38" s="12" t="s">
        <v>10</v>
      </c>
      <c r="B38" s="13"/>
      <c r="C38" s="9">
        <f>H38+(H38*25%)</f>
        <v>100</v>
      </c>
      <c r="D38" s="9"/>
      <c r="E38" s="9"/>
      <c r="F38" s="9"/>
      <c r="G38" s="11"/>
      <c r="H38" s="22">
        <f>IF((B38*0.52%)&lt;80,80,(B38*0.52%))</f>
        <v>80</v>
      </c>
      <c r="I38" s="20"/>
    </row>
    <row r="39" spans="1:9" ht="18.75">
      <c r="A39" s="29" t="s">
        <v>1</v>
      </c>
      <c r="B39" s="30"/>
      <c r="C39" s="30"/>
      <c r="D39" s="30"/>
      <c r="E39" s="30"/>
      <c r="F39" s="30"/>
      <c r="G39" s="31"/>
      <c r="H39" s="21"/>
      <c r="I39" s="20"/>
    </row>
    <row r="40" spans="1:9" ht="15">
      <c r="A40" s="14" t="s">
        <v>6</v>
      </c>
      <c r="B40" s="13"/>
      <c r="C40" s="9">
        <f>H40+(H40*40%)</f>
        <v>112</v>
      </c>
      <c r="D40" s="9"/>
      <c r="E40" s="9"/>
      <c r="F40" s="9"/>
      <c r="G40" s="11"/>
      <c r="H40" s="22">
        <f>IF((B40*0.7%)&lt;80,80,(B40*0.7%))</f>
        <v>80</v>
      </c>
      <c r="I40" s="20"/>
    </row>
    <row r="41" spans="1:9" ht="15">
      <c r="A41" s="14" t="s">
        <v>7</v>
      </c>
      <c r="B41" s="13"/>
      <c r="C41" s="9">
        <f>H41+(H41*40%)</f>
        <v>112</v>
      </c>
      <c r="D41" s="9"/>
      <c r="E41" s="9"/>
      <c r="F41" s="9"/>
      <c r="G41" s="11"/>
      <c r="H41" s="22">
        <f>IF((B41*0.65%)&lt;80,80,(B41*0.65%))</f>
        <v>80</v>
      </c>
      <c r="I41" s="20"/>
    </row>
    <row r="42" spans="1:9" ht="15">
      <c r="A42" s="14" t="s">
        <v>8</v>
      </c>
      <c r="B42" s="13"/>
      <c r="C42" s="9">
        <f>H42+(H42*40%)</f>
        <v>112</v>
      </c>
      <c r="D42" s="9"/>
      <c r="E42" s="9"/>
      <c r="F42" s="9"/>
      <c r="G42" s="11"/>
      <c r="H42" s="22">
        <f>IF((B42*0.6%)&lt;80,80,(B42*0.6%))</f>
        <v>80</v>
      </c>
      <c r="I42" s="20"/>
    </row>
    <row r="43" spans="1:9" ht="15.75" thickBot="1">
      <c r="A43" s="15" t="s">
        <v>9</v>
      </c>
      <c r="B43" s="16"/>
      <c r="C43" s="17">
        <f>H43+(H43*40%)</f>
        <v>112</v>
      </c>
      <c r="D43" s="17"/>
      <c r="E43" s="17"/>
      <c r="F43" s="17"/>
      <c r="G43" s="18"/>
      <c r="H43" s="22">
        <f>IF((B43*0.58%)&lt;80,80,(B43*0.58%))</f>
        <v>80</v>
      </c>
      <c r="I43" s="20"/>
    </row>
    <row r="44" spans="3:9" ht="15">
      <c r="C44" s="2"/>
      <c r="D44" s="2"/>
      <c r="G44"/>
      <c r="H44" s="20"/>
      <c r="I44" s="20"/>
    </row>
    <row r="45" spans="3:7" ht="15">
      <c r="C45" s="2"/>
      <c r="D45" s="2"/>
      <c r="G45"/>
    </row>
    <row r="46" spans="3:7" ht="15">
      <c r="C46" s="2"/>
      <c r="D46" s="2"/>
      <c r="G46"/>
    </row>
  </sheetData>
  <sheetProtection selectLockedCells="1"/>
  <mergeCells count="15">
    <mergeCell ref="A25:G25"/>
    <mergeCell ref="A37:G37"/>
    <mergeCell ref="A39:G39"/>
    <mergeCell ref="A33:G33"/>
    <mergeCell ref="A34:G35"/>
    <mergeCell ref="A18:G19"/>
    <mergeCell ref="A26:G27"/>
    <mergeCell ref="A17:G17"/>
    <mergeCell ref="A3:G3"/>
    <mergeCell ref="A1:G1"/>
    <mergeCell ref="A4:G4"/>
    <mergeCell ref="A5:G5"/>
    <mergeCell ref="A2:G2"/>
    <mergeCell ref="A11:G11"/>
    <mergeCell ref="A8:G8"/>
  </mergeCells>
  <printOptions/>
  <pageMargins left="0.78" right="0.4" top="0.75" bottom="0.75" header="0.3" footer="0.3"/>
  <pageSetup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Corpus Christi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Corpus Christi</dc:creator>
  <cp:keywords/>
  <dc:description/>
  <cp:lastModifiedBy>Julissa Rokohl</cp:lastModifiedBy>
  <cp:lastPrinted>2010-09-16T18:13:23Z</cp:lastPrinted>
  <dcterms:created xsi:type="dcterms:W3CDTF">2010-09-13T18:07:27Z</dcterms:created>
  <dcterms:modified xsi:type="dcterms:W3CDTF">2017-06-26T13:04:02Z</dcterms:modified>
  <cp:category/>
  <cp:version/>
  <cp:contentType/>
  <cp:contentStatus/>
</cp:coreProperties>
</file>